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70" yWindow="65506" windowWidth="7680" windowHeight="9315" activeTab="3"/>
  </bookViews>
  <sheets>
    <sheet name="psv" sheetId="1" r:id="rId1"/>
    <sheet name="sg" sheetId="2" r:id="rId2"/>
    <sheet name="Dalton Chart" sheetId="3" r:id="rId3"/>
    <sheet name="Statistics" sheetId="4" r:id="rId4"/>
  </sheets>
  <definedNames>
    <definedName name="DATABASE" localSheetId="0">'psv'!$A$1:$B$8</definedName>
    <definedName name="DATABASE" localSheetId="1">'sg'!$A$1:$A$5</definedName>
    <definedName name="DATABASE">'Statistics'!$A$4:$B$19</definedName>
  </definedNames>
  <calcPr fullCalcOnLoad="1"/>
</workbook>
</file>

<file path=xl/sharedStrings.xml><?xml version="1.0" encoding="utf-8"?>
<sst xmlns="http://schemas.openxmlformats.org/spreadsheetml/2006/main" count="44" uniqueCount="41">
  <si>
    <t>Commercial/Institutional</t>
  </si>
  <si>
    <t>Confined Feeding/Permanent Pasture</t>
  </si>
  <si>
    <t>Coniferous Forest</t>
  </si>
  <si>
    <t>Cropland</t>
  </si>
  <si>
    <t>Deciduous Forest</t>
  </si>
  <si>
    <t>Grasses and Forbs - Open Field</t>
  </si>
  <si>
    <t>Industrial</t>
  </si>
  <si>
    <t>Orchards and Other Specialty Crop</t>
  </si>
  <si>
    <t>Other Agricultural Land</t>
  </si>
  <si>
    <t>Other Developed Area</t>
  </si>
  <si>
    <t>Residential</t>
  </si>
  <si>
    <t>Sand Dune/ Barren</t>
  </si>
  <si>
    <t>Shrub Open Field</t>
  </si>
  <si>
    <t>Water</t>
  </si>
  <si>
    <t>Wetland</t>
  </si>
  <si>
    <t>Land Use/Cover Types</t>
  </si>
  <si>
    <t>Net Change</t>
  </si>
  <si>
    <t>Percent Change</t>
  </si>
  <si>
    <t>Dalton Township</t>
  </si>
  <si>
    <t>Muskegon County</t>
  </si>
  <si>
    <t>Dune sand</t>
  </si>
  <si>
    <t>End moraines of fine-textured till</t>
  </si>
  <si>
    <t>Glacial outwash sand and gravel and postglacial alluvium</t>
  </si>
  <si>
    <t>Lacustrine sand and gravel</t>
  </si>
  <si>
    <t>Beech-Sugar Maple-Hemlock Forest</t>
  </si>
  <si>
    <t>Black Ash Swamp</t>
  </si>
  <si>
    <t>Lake/River</t>
  </si>
  <si>
    <t>Mixed Conifer Swamp</t>
  </si>
  <si>
    <t>Oak/Pine Barrens</t>
  </si>
  <si>
    <t>Shrub Swamp/Emergent Marsh</t>
  </si>
  <si>
    <t>White Pine-White Oak Forest</t>
  </si>
  <si>
    <t>Presettlement Vegetation Types</t>
  </si>
  <si>
    <t>Acres</t>
  </si>
  <si>
    <t>Landform Description</t>
  </si>
  <si>
    <t>1978 Urban (includes farmsteads)</t>
  </si>
  <si>
    <t>1998 Urban (includes farmsteads)</t>
  </si>
  <si>
    <t>Sprawl Index</t>
  </si>
  <si>
    <t>1980 Population</t>
  </si>
  <si>
    <t>2000 Population</t>
  </si>
  <si>
    <t>Note: Includes the Village of Lakewood Club</t>
  </si>
  <si>
    <t>TOTAL ACRES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</si>
</sst>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Land Use/Cover 1978-1998
Dalton Township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625"/>
          <c:w val="0.948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Statistics!$B$4</c:f>
              <c:strCache>
                <c:ptCount val="1"/>
                <c:pt idx="0">
                  <c:v>1978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Statistics!$A$5:$A$19</c:f>
              <c:strCache>
                <c:ptCount val="15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Agricultural Land</c:v>
                </c:pt>
                <c:pt idx="9">
                  <c:v>Other Developed Area</c:v>
                </c:pt>
                <c:pt idx="10">
                  <c:v>Residential</c:v>
                </c:pt>
                <c:pt idx="11">
                  <c:v>Sand Dune/ Barren</c:v>
                </c:pt>
                <c:pt idx="12">
                  <c:v>Shrub Open Field</c:v>
                </c:pt>
                <c:pt idx="13">
                  <c:v>Water</c:v>
                </c:pt>
                <c:pt idx="14">
                  <c:v>Wetland</c:v>
                </c:pt>
              </c:strCache>
            </c:strRef>
          </c:cat>
          <c:val>
            <c:numRef>
              <c:f>Statistics!$B$5:$B$19</c:f>
              <c:numCache>
                <c:ptCount val="15"/>
                <c:pt idx="0">
                  <c:v>160</c:v>
                </c:pt>
                <c:pt idx="1">
                  <c:v>143</c:v>
                </c:pt>
                <c:pt idx="2">
                  <c:v>1307</c:v>
                </c:pt>
                <c:pt idx="3">
                  <c:v>2778</c:v>
                </c:pt>
                <c:pt idx="4">
                  <c:v>11595</c:v>
                </c:pt>
                <c:pt idx="5">
                  <c:v>311</c:v>
                </c:pt>
                <c:pt idx="6">
                  <c:v>40</c:v>
                </c:pt>
                <c:pt idx="7">
                  <c:v>171</c:v>
                </c:pt>
                <c:pt idx="8">
                  <c:v>0</c:v>
                </c:pt>
                <c:pt idx="9">
                  <c:v>705</c:v>
                </c:pt>
                <c:pt idx="10">
                  <c:v>1910</c:v>
                </c:pt>
                <c:pt idx="11">
                  <c:v>9</c:v>
                </c:pt>
                <c:pt idx="12">
                  <c:v>3328</c:v>
                </c:pt>
                <c:pt idx="13">
                  <c:v>626</c:v>
                </c:pt>
                <c:pt idx="1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Statistics!$C$4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Statistics!$A$5:$A$19</c:f>
              <c:strCache>
                <c:ptCount val="15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Agricultural Land</c:v>
                </c:pt>
                <c:pt idx="9">
                  <c:v>Other Developed Area</c:v>
                </c:pt>
                <c:pt idx="10">
                  <c:v>Residential</c:v>
                </c:pt>
                <c:pt idx="11">
                  <c:v>Sand Dune/ Barren</c:v>
                </c:pt>
                <c:pt idx="12">
                  <c:v>Shrub Open Field</c:v>
                </c:pt>
                <c:pt idx="13">
                  <c:v>Water</c:v>
                </c:pt>
                <c:pt idx="14">
                  <c:v>Wetland</c:v>
                </c:pt>
              </c:strCache>
            </c:strRef>
          </c:cat>
          <c:val>
            <c:numRef>
              <c:f>Statistics!$C$5:$C$19</c:f>
              <c:numCache>
                <c:ptCount val="15"/>
                <c:pt idx="0">
                  <c:v>353.383</c:v>
                </c:pt>
                <c:pt idx="1">
                  <c:v>52.15</c:v>
                </c:pt>
                <c:pt idx="2">
                  <c:v>1236.404</c:v>
                </c:pt>
                <c:pt idx="3">
                  <c:v>1281.993</c:v>
                </c:pt>
                <c:pt idx="4">
                  <c:v>11206.77</c:v>
                </c:pt>
                <c:pt idx="5">
                  <c:v>908.517</c:v>
                </c:pt>
                <c:pt idx="6">
                  <c:v>63.556</c:v>
                </c:pt>
                <c:pt idx="7">
                  <c:v>167.959</c:v>
                </c:pt>
                <c:pt idx="8">
                  <c:v>43.688</c:v>
                </c:pt>
                <c:pt idx="9">
                  <c:v>873.491</c:v>
                </c:pt>
                <c:pt idx="10">
                  <c:v>3275.047</c:v>
                </c:pt>
                <c:pt idx="11">
                  <c:v>9.212</c:v>
                </c:pt>
                <c:pt idx="12">
                  <c:v>2859.066</c:v>
                </c:pt>
                <c:pt idx="13">
                  <c:v>620.236</c:v>
                </c:pt>
                <c:pt idx="14">
                  <c:v>276.197</c:v>
                </c:pt>
              </c:numCache>
            </c:numRef>
          </c:val>
        </c:ser>
        <c:ser>
          <c:idx val="2"/>
          <c:order val="2"/>
          <c:tx>
            <c:strRef>
              <c:f>Statistics!$D$4</c:f>
              <c:strCache>
                <c:ptCount val="1"/>
                <c:pt idx="0">
                  <c:v>Net Change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Statistics!$A$5:$A$19</c:f>
              <c:strCache>
                <c:ptCount val="15"/>
                <c:pt idx="0">
                  <c:v>Commercial/Institutional</c:v>
                </c:pt>
                <c:pt idx="1">
                  <c:v>Confined Feeding/Permanent Pasture</c:v>
                </c:pt>
                <c:pt idx="2">
                  <c:v>Coniferous Forest</c:v>
                </c:pt>
                <c:pt idx="3">
                  <c:v>Cropland</c:v>
                </c:pt>
                <c:pt idx="4">
                  <c:v>Deciduous Forest</c:v>
                </c:pt>
                <c:pt idx="5">
                  <c:v>Grasses and Forbs - Open Field</c:v>
                </c:pt>
                <c:pt idx="6">
                  <c:v>Industrial</c:v>
                </c:pt>
                <c:pt idx="7">
                  <c:v>Orchards and Other Specialty Crop</c:v>
                </c:pt>
                <c:pt idx="8">
                  <c:v>Other Agricultural Land</c:v>
                </c:pt>
                <c:pt idx="9">
                  <c:v>Other Developed Area</c:v>
                </c:pt>
                <c:pt idx="10">
                  <c:v>Residential</c:v>
                </c:pt>
                <c:pt idx="11">
                  <c:v>Sand Dune/ Barren</c:v>
                </c:pt>
                <c:pt idx="12">
                  <c:v>Shrub Open Field</c:v>
                </c:pt>
                <c:pt idx="13">
                  <c:v>Water</c:v>
                </c:pt>
                <c:pt idx="14">
                  <c:v>Wetland</c:v>
                </c:pt>
              </c:strCache>
            </c:strRef>
          </c:cat>
          <c:val>
            <c:numRef>
              <c:f>Statistics!$D$5:$D$19</c:f>
              <c:numCache>
                <c:ptCount val="15"/>
                <c:pt idx="0">
                  <c:v>193.38299999999998</c:v>
                </c:pt>
                <c:pt idx="1">
                  <c:v>-90.85</c:v>
                </c:pt>
                <c:pt idx="2">
                  <c:v>-70.596</c:v>
                </c:pt>
                <c:pt idx="3">
                  <c:v>-1496.007</c:v>
                </c:pt>
                <c:pt idx="4">
                  <c:v>-388.22999999999956</c:v>
                </c:pt>
                <c:pt idx="5">
                  <c:v>597.517</c:v>
                </c:pt>
                <c:pt idx="6">
                  <c:v>23.555999999999997</c:v>
                </c:pt>
                <c:pt idx="7">
                  <c:v>-3.040999999999997</c:v>
                </c:pt>
                <c:pt idx="8">
                  <c:v>43.688</c:v>
                </c:pt>
                <c:pt idx="9">
                  <c:v>168.49099999999999</c:v>
                </c:pt>
                <c:pt idx="10">
                  <c:v>1365.047</c:v>
                </c:pt>
                <c:pt idx="11">
                  <c:v>0.21199999999999974</c:v>
                </c:pt>
                <c:pt idx="12">
                  <c:v>-468.9340000000002</c:v>
                </c:pt>
                <c:pt idx="13">
                  <c:v>-5.76400000000001</c:v>
                </c:pt>
                <c:pt idx="14">
                  <c:v>131.197</c:v>
                </c:pt>
              </c:numCache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Land Use/Cover Types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9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2" width="9.140625" style="1" customWidth="1"/>
  </cols>
  <sheetData>
    <row r="1" spans="1:2" s="11" customFormat="1" ht="12.75">
      <c r="A1" s="2" t="s">
        <v>31</v>
      </c>
      <c r="B1" s="3" t="s">
        <v>32</v>
      </c>
    </row>
    <row r="2" spans="1:2" ht="12.75">
      <c r="A2" s="5" t="s">
        <v>24</v>
      </c>
      <c r="B2" s="5">
        <v>2596.754</v>
      </c>
    </row>
    <row r="3" spans="1:2" ht="12.75">
      <c r="A3" s="5" t="s">
        <v>25</v>
      </c>
      <c r="B3" s="5">
        <v>875.871</v>
      </c>
    </row>
    <row r="4" spans="1:2" ht="12.75">
      <c r="A4" s="5" t="s">
        <v>26</v>
      </c>
      <c r="B4" s="5">
        <v>531.967</v>
      </c>
    </row>
    <row r="5" spans="1:2" ht="12.75">
      <c r="A5" s="5" t="s">
        <v>27</v>
      </c>
      <c r="B5" s="5">
        <v>6194.978</v>
      </c>
    </row>
    <row r="6" spans="1:2" ht="12.75">
      <c r="A6" s="5" t="s">
        <v>28</v>
      </c>
      <c r="B6" s="5">
        <v>232.529</v>
      </c>
    </row>
    <row r="7" spans="1:2" ht="12.75">
      <c r="A7" s="5" t="s">
        <v>29</v>
      </c>
      <c r="B7" s="5">
        <v>107.251</v>
      </c>
    </row>
    <row r="8" spans="1:2" ht="12.75">
      <c r="A8" s="5" t="s">
        <v>30</v>
      </c>
      <c r="B8" s="5">
        <v>12687.15</v>
      </c>
    </row>
    <row r="9" spans="1:2" ht="12.75">
      <c r="A9" s="5"/>
      <c r="B9" s="5">
        <f>SUM(B2:B8)</f>
        <v>23226.5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6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1" bestFit="1" customWidth="1"/>
    <col min="2" max="2" width="11.140625" style="1" customWidth="1"/>
  </cols>
  <sheetData>
    <row r="1" spans="1:2" s="11" customFormat="1" ht="12.75">
      <c r="A1" s="2" t="s">
        <v>33</v>
      </c>
      <c r="B1" s="3" t="s">
        <v>32</v>
      </c>
    </row>
    <row r="2" spans="1:2" ht="12.75">
      <c r="A2" s="5" t="s">
        <v>20</v>
      </c>
      <c r="B2" s="5">
        <v>2536.723</v>
      </c>
    </row>
    <row r="3" spans="1:2" ht="12.75">
      <c r="A3" s="5" t="s">
        <v>21</v>
      </c>
      <c r="B3" s="5">
        <v>3425.314</v>
      </c>
    </row>
    <row r="4" spans="1:2" ht="12.75">
      <c r="A4" s="5" t="s">
        <v>22</v>
      </c>
      <c r="B4" s="5">
        <v>6647.921</v>
      </c>
    </row>
    <row r="5" spans="1:2" ht="12.75">
      <c r="A5" s="5" t="s">
        <v>23</v>
      </c>
      <c r="B5" s="5">
        <v>10616.54</v>
      </c>
    </row>
    <row r="6" spans="1:2" ht="12.75">
      <c r="A6" s="5"/>
      <c r="B6" s="5">
        <f>SUM(B2:B5)</f>
        <v>23226.498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9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32.57421875" style="1" bestFit="1" customWidth="1"/>
    <col min="2" max="2" width="6.00390625" style="1" bestFit="1" customWidth="1"/>
    <col min="3" max="3" width="6.00390625" style="0" bestFit="1" customWidth="1"/>
    <col min="4" max="4" width="11.57421875" style="0" bestFit="1" customWidth="1"/>
    <col min="5" max="5" width="15.7109375" style="9" bestFit="1" customWidth="1"/>
  </cols>
  <sheetData>
    <row r="1" ht="12.75">
      <c r="B1" s="10" t="s">
        <v>18</v>
      </c>
    </row>
    <row r="2" ht="12.75">
      <c r="B2" s="10" t="s">
        <v>19</v>
      </c>
    </row>
    <row r="4" spans="1:5" ht="12.75">
      <c r="A4" s="2" t="s">
        <v>15</v>
      </c>
      <c r="B4" s="3">
        <v>1978</v>
      </c>
      <c r="C4" s="3">
        <v>1998</v>
      </c>
      <c r="D4" s="3" t="s">
        <v>16</v>
      </c>
      <c r="E4" s="4" t="s">
        <v>17</v>
      </c>
    </row>
    <row r="5" spans="1:5" ht="12.75">
      <c r="A5" s="5" t="s">
        <v>0</v>
      </c>
      <c r="B5" s="6">
        <v>160</v>
      </c>
      <c r="C5" s="6">
        <v>353.383</v>
      </c>
      <c r="D5" s="6">
        <f>C5-B5</f>
        <v>193.38299999999998</v>
      </c>
      <c r="E5" s="8">
        <f aca="true" t="shared" si="0" ref="E5:E19">D5/C5*100</f>
        <v>54.7233454920016</v>
      </c>
    </row>
    <row r="6" spans="1:5" ht="12.75">
      <c r="A6" s="5" t="s">
        <v>1</v>
      </c>
      <c r="B6" s="6">
        <v>143</v>
      </c>
      <c r="C6" s="6">
        <v>52.15</v>
      </c>
      <c r="D6" s="6">
        <f aca="true" t="shared" si="1" ref="D6:D19">C6-B6</f>
        <v>-90.85</v>
      </c>
      <c r="E6" s="8">
        <f t="shared" si="0"/>
        <v>-174.209012464046</v>
      </c>
    </row>
    <row r="7" spans="1:5" ht="12.75">
      <c r="A7" s="5" t="s">
        <v>2</v>
      </c>
      <c r="B7" s="6">
        <v>1307</v>
      </c>
      <c r="C7" s="6">
        <v>1236.404</v>
      </c>
      <c r="D7" s="6">
        <f t="shared" si="1"/>
        <v>-70.596</v>
      </c>
      <c r="E7" s="8">
        <f t="shared" si="0"/>
        <v>-5.709784180575282</v>
      </c>
    </row>
    <row r="8" spans="1:5" ht="12.75">
      <c r="A8" s="5" t="s">
        <v>3</v>
      </c>
      <c r="B8" s="6">
        <v>2778</v>
      </c>
      <c r="C8" s="6">
        <v>1281.993</v>
      </c>
      <c r="D8" s="6">
        <f t="shared" si="1"/>
        <v>-1496.007</v>
      </c>
      <c r="E8" s="8">
        <f t="shared" si="0"/>
        <v>-116.69385090246203</v>
      </c>
    </row>
    <row r="9" spans="1:5" ht="12.75">
      <c r="A9" s="5" t="s">
        <v>4</v>
      </c>
      <c r="B9" s="6">
        <v>11595</v>
      </c>
      <c r="C9" s="6">
        <v>11206.77</v>
      </c>
      <c r="D9" s="6">
        <f t="shared" si="1"/>
        <v>-388.22999999999956</v>
      </c>
      <c r="E9" s="8">
        <f t="shared" si="0"/>
        <v>-3.464245273169696</v>
      </c>
    </row>
    <row r="10" spans="1:5" ht="12.75">
      <c r="A10" s="5" t="s">
        <v>5</v>
      </c>
      <c r="B10" s="6">
        <v>311</v>
      </c>
      <c r="C10" s="6">
        <v>908.517</v>
      </c>
      <c r="D10" s="6">
        <f t="shared" si="1"/>
        <v>597.517</v>
      </c>
      <c r="E10" s="8">
        <f t="shared" si="0"/>
        <v>65.7683895843446</v>
      </c>
    </row>
    <row r="11" spans="1:5" ht="12.75">
      <c r="A11" s="5" t="s">
        <v>6</v>
      </c>
      <c r="B11" s="6">
        <v>40</v>
      </c>
      <c r="C11" s="6">
        <v>63.556</v>
      </c>
      <c r="D11" s="6">
        <f t="shared" si="1"/>
        <v>23.555999999999997</v>
      </c>
      <c r="E11" s="8">
        <f t="shared" si="0"/>
        <v>37.06337717918056</v>
      </c>
    </row>
    <row r="12" spans="1:5" ht="12.75">
      <c r="A12" s="5" t="s">
        <v>7</v>
      </c>
      <c r="B12" s="6">
        <v>171</v>
      </c>
      <c r="C12" s="6">
        <v>167.959</v>
      </c>
      <c r="D12" s="6">
        <f t="shared" si="1"/>
        <v>-3.040999999999997</v>
      </c>
      <c r="E12" s="8">
        <f t="shared" si="0"/>
        <v>-1.8105609106984424</v>
      </c>
    </row>
    <row r="13" spans="1:5" ht="12.75">
      <c r="A13" s="5" t="s">
        <v>8</v>
      </c>
      <c r="B13" s="6">
        <v>0</v>
      </c>
      <c r="C13" s="6">
        <v>43.688</v>
      </c>
      <c r="D13" s="6">
        <f t="shared" si="1"/>
        <v>43.688</v>
      </c>
      <c r="E13" s="8">
        <f t="shared" si="0"/>
        <v>100</v>
      </c>
    </row>
    <row r="14" spans="1:5" ht="12.75">
      <c r="A14" s="5" t="s">
        <v>9</v>
      </c>
      <c r="B14" s="6">
        <v>705</v>
      </c>
      <c r="C14" s="6">
        <v>873.491</v>
      </c>
      <c r="D14" s="6">
        <f t="shared" si="1"/>
        <v>168.49099999999999</v>
      </c>
      <c r="E14" s="8">
        <f t="shared" si="0"/>
        <v>19.289380199681506</v>
      </c>
    </row>
    <row r="15" spans="1:5" ht="12.75">
      <c r="A15" s="5" t="s">
        <v>10</v>
      </c>
      <c r="B15" s="6">
        <v>1910</v>
      </c>
      <c r="C15" s="6">
        <v>3275.047</v>
      </c>
      <c r="D15" s="6">
        <f t="shared" si="1"/>
        <v>1365.047</v>
      </c>
      <c r="E15" s="8">
        <f t="shared" si="0"/>
        <v>41.68022626850851</v>
      </c>
    </row>
    <row r="16" spans="1:5" ht="12.75">
      <c r="A16" s="5" t="s">
        <v>11</v>
      </c>
      <c r="B16" s="6">
        <v>9</v>
      </c>
      <c r="C16" s="6">
        <v>9.212</v>
      </c>
      <c r="D16" s="6">
        <f t="shared" si="1"/>
        <v>0.21199999999999974</v>
      </c>
      <c r="E16" s="8">
        <f t="shared" si="0"/>
        <v>2.3013460703430284</v>
      </c>
    </row>
    <row r="17" spans="1:5" ht="12.75">
      <c r="A17" s="5" t="s">
        <v>12</v>
      </c>
      <c r="B17" s="6">
        <v>3328</v>
      </c>
      <c r="C17" s="6">
        <v>2859.066</v>
      </c>
      <c r="D17" s="6">
        <f t="shared" si="1"/>
        <v>-468.9340000000002</v>
      </c>
      <c r="E17" s="8">
        <f t="shared" si="0"/>
        <v>-16.40165004935179</v>
      </c>
    </row>
    <row r="18" spans="1:5" ht="12.75">
      <c r="A18" s="5" t="s">
        <v>13</v>
      </c>
      <c r="B18" s="6">
        <v>626</v>
      </c>
      <c r="C18" s="6">
        <v>620.236</v>
      </c>
      <c r="D18" s="6">
        <f t="shared" si="1"/>
        <v>-5.76400000000001</v>
      </c>
      <c r="E18" s="8">
        <f t="shared" si="0"/>
        <v>-0.9293236767939962</v>
      </c>
    </row>
    <row r="19" spans="1:5" ht="12.75">
      <c r="A19" s="5" t="s">
        <v>14</v>
      </c>
      <c r="B19" s="6">
        <v>145</v>
      </c>
      <c r="C19" s="6">
        <v>276.197</v>
      </c>
      <c r="D19" s="6">
        <f t="shared" si="1"/>
        <v>131.197</v>
      </c>
      <c r="E19" s="8">
        <f t="shared" si="0"/>
        <v>47.5012400569159</v>
      </c>
    </row>
    <row r="20" spans="1:5" ht="12.75">
      <c r="A20" s="5" t="s">
        <v>40</v>
      </c>
      <c r="B20" s="6">
        <f>SUM(B5:B19)</f>
        <v>23228</v>
      </c>
      <c r="C20" s="6">
        <f>SUM(C5:C19)</f>
        <v>23227.669</v>
      </c>
      <c r="D20" s="7"/>
      <c r="E20" s="8"/>
    </row>
    <row r="22" spans="1:4" ht="12.75">
      <c r="A22" t="s">
        <v>34</v>
      </c>
      <c r="B22" s="13">
        <v>2815</v>
      </c>
      <c r="D22" s="1"/>
    </row>
    <row r="23" spans="1:4" ht="12.75">
      <c r="A23" t="s">
        <v>35</v>
      </c>
      <c r="B23" s="13">
        <v>4586</v>
      </c>
      <c r="D23" s="1"/>
    </row>
    <row r="24" spans="1:4" ht="12.75">
      <c r="A24" t="s">
        <v>17</v>
      </c>
      <c r="B24" s="1">
        <f>((B23-B22)/B22)*100</f>
        <v>62.91296625222025</v>
      </c>
      <c r="D24" s="1"/>
    </row>
    <row r="25" spans="1:4" ht="12.75">
      <c r="A25"/>
      <c r="B25"/>
      <c r="D25" s="1" t="s">
        <v>36</v>
      </c>
    </row>
    <row r="26" spans="1:4" ht="12.75">
      <c r="A26" t="s">
        <v>37</v>
      </c>
      <c r="B26">
        <v>5897</v>
      </c>
      <c r="D26" s="12">
        <f>B24/B28</f>
        <v>1.7255709859969433</v>
      </c>
    </row>
    <row r="27" spans="1:4" ht="12.75">
      <c r="A27" t="s">
        <v>38</v>
      </c>
      <c r="B27">
        <v>8047</v>
      </c>
      <c r="D27" s="1"/>
    </row>
    <row r="28" spans="1:4" ht="12.75">
      <c r="A28" t="s">
        <v>17</v>
      </c>
      <c r="B28" s="1">
        <f>((B27-B26)/B26)*100</f>
        <v>36.45921655078854</v>
      </c>
      <c r="D28" s="1"/>
    </row>
    <row r="29" spans="1:4" ht="12.75">
      <c r="A29" t="s">
        <v>39</v>
      </c>
      <c r="B29"/>
      <c r="D2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Denning</dc:creator>
  <cp:keywords/>
  <dc:description/>
  <cp:lastModifiedBy>Rod Denning</cp:lastModifiedBy>
  <cp:lastPrinted>2003-11-20T15:09:13Z</cp:lastPrinted>
  <dcterms:created xsi:type="dcterms:W3CDTF">2002-04-10T17:43:04Z</dcterms:created>
  <dcterms:modified xsi:type="dcterms:W3CDTF">2003-12-04T16:16:01Z</dcterms:modified>
  <cp:category/>
  <cp:version/>
  <cp:contentType/>
  <cp:contentStatus/>
</cp:coreProperties>
</file>