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15" activeTab="3"/>
  </bookViews>
  <sheets>
    <sheet name="psv" sheetId="1" r:id="rId1"/>
    <sheet name="sg" sheetId="2" r:id="rId2"/>
    <sheet name="Moorland Township" sheetId="3" r:id="rId3"/>
    <sheet name="Statistics" sheetId="4" r:id="rId4"/>
  </sheets>
  <definedNames>
    <definedName name="DATABASE" localSheetId="0">'psv'!$A$1:$B$9</definedName>
    <definedName name="DATABASE">'sg'!$A$1:$A$6</definedName>
  </definedNames>
  <calcPr fullCalcOnLoad="1"/>
</workbook>
</file>

<file path=xl/sharedStrings.xml><?xml version="1.0" encoding="utf-8"?>
<sst xmlns="http://schemas.openxmlformats.org/spreadsheetml/2006/main" count="44" uniqueCount="41">
  <si>
    <t>Commercial/Institutional</t>
  </si>
  <si>
    <t>Confined Feeding/Permanent Pasture</t>
  </si>
  <si>
    <t>Coniferous Forest</t>
  </si>
  <si>
    <t>Cropland</t>
  </si>
  <si>
    <t>Deciduous Forest</t>
  </si>
  <si>
    <t>Grasses and Forbs - Open Field</t>
  </si>
  <si>
    <t>Industrial</t>
  </si>
  <si>
    <t>Orchards and Other Specialty Crop</t>
  </si>
  <si>
    <t>Other Agricultural Land</t>
  </si>
  <si>
    <t>Other Developed Area</t>
  </si>
  <si>
    <t>Residential</t>
  </si>
  <si>
    <t>Shrub Open Field</t>
  </si>
  <si>
    <t>Water</t>
  </si>
  <si>
    <t>Wetland</t>
  </si>
  <si>
    <t>Land Use/Cover Types</t>
  </si>
  <si>
    <t>Net Change</t>
  </si>
  <si>
    <t>Percent Change</t>
  </si>
  <si>
    <t>Moorland Township</t>
  </si>
  <si>
    <t>Muskegon County</t>
  </si>
  <si>
    <t>Dune sand</t>
  </si>
  <si>
    <t>End moraines of fine-textured till</t>
  </si>
  <si>
    <t>Fine-textured glacial till</t>
  </si>
  <si>
    <t>Glacial outwash sand and gravel and postglacial alluvium</t>
  </si>
  <si>
    <t>Lacustrine sand and gravel</t>
  </si>
  <si>
    <t>Beech-Sugar Maple Forest</t>
  </si>
  <si>
    <t>Beech-Sugar Maple-Hemlock Forest</t>
  </si>
  <si>
    <t>Hemlock-White Pine Forest</t>
  </si>
  <si>
    <t>Mixed Conifer Swamp</t>
  </si>
  <si>
    <t>Mixed Hardwood Swamp</t>
  </si>
  <si>
    <t>Shrub Swamp/Emergent Marsh</t>
  </si>
  <si>
    <t>White Pine-Mixed Hardwood Forest</t>
  </si>
  <si>
    <t>White Pine-White Oak Forest</t>
  </si>
  <si>
    <t>Presettlement Vegetation Types</t>
  </si>
  <si>
    <t>Acres</t>
  </si>
  <si>
    <t>Landform Description</t>
  </si>
  <si>
    <t>1978 Urban (includes farmsteads)</t>
  </si>
  <si>
    <t>1998 Urban (includes farmsteads)</t>
  </si>
  <si>
    <t>Sprawl Index</t>
  </si>
  <si>
    <t>1980 Population</t>
  </si>
  <si>
    <t>2000 Population</t>
  </si>
  <si>
    <t>TOTAL ACRES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</si>
</sst>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Land Use/Cover 1978-1998
Moorland Township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625"/>
          <c:w val="0.948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Statistics!$B$4</c:f>
              <c:strCache>
                <c:ptCount val="1"/>
                <c:pt idx="0">
                  <c:v>1978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Statistics!$A$5:$A$18</c:f>
              <c:strCache>
                <c:ptCount val="14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Orchards and Other Specialty Crop</c:v>
                </c:pt>
                <c:pt idx="8">
                  <c:v>Other Agricultural Land</c:v>
                </c:pt>
                <c:pt idx="9">
                  <c:v>Other Developed Area</c:v>
                </c:pt>
                <c:pt idx="10">
                  <c:v>Residential</c:v>
                </c:pt>
                <c:pt idx="11">
                  <c:v>Shrub Open Field</c:v>
                </c:pt>
                <c:pt idx="12">
                  <c:v>Water</c:v>
                </c:pt>
                <c:pt idx="13">
                  <c:v>Wetland</c:v>
                </c:pt>
              </c:strCache>
            </c:strRef>
          </c:cat>
          <c:val>
            <c:numRef>
              <c:f>Statistics!$B$5:$B$18</c:f>
              <c:numCache>
                <c:ptCount val="14"/>
                <c:pt idx="0">
                  <c:v>1.994</c:v>
                </c:pt>
                <c:pt idx="1">
                  <c:v>124.88</c:v>
                </c:pt>
                <c:pt idx="2">
                  <c:v>395.365</c:v>
                </c:pt>
                <c:pt idx="3">
                  <c:v>13694.138</c:v>
                </c:pt>
                <c:pt idx="4">
                  <c:v>6438.953</c:v>
                </c:pt>
                <c:pt idx="5">
                  <c:v>121.104</c:v>
                </c:pt>
                <c:pt idx="6">
                  <c:v>16.625</c:v>
                </c:pt>
                <c:pt idx="7">
                  <c:v>109.253</c:v>
                </c:pt>
                <c:pt idx="8">
                  <c:v>114.399</c:v>
                </c:pt>
                <c:pt idx="9">
                  <c:v>726.063</c:v>
                </c:pt>
                <c:pt idx="10">
                  <c:v>474.852</c:v>
                </c:pt>
                <c:pt idx="11">
                  <c:v>1108.785</c:v>
                </c:pt>
                <c:pt idx="12">
                  <c:v>10.565</c:v>
                </c:pt>
                <c:pt idx="13">
                  <c:v>12.231</c:v>
                </c:pt>
              </c:numCache>
            </c:numRef>
          </c:val>
        </c:ser>
        <c:ser>
          <c:idx val="1"/>
          <c:order val="1"/>
          <c:tx>
            <c:strRef>
              <c:f>Statistics!$C$4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Statistics!$A$5:$A$18</c:f>
              <c:strCache>
                <c:ptCount val="14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Orchards and Other Specialty Crop</c:v>
                </c:pt>
                <c:pt idx="8">
                  <c:v>Other Agricultural Land</c:v>
                </c:pt>
                <c:pt idx="9">
                  <c:v>Other Developed Area</c:v>
                </c:pt>
                <c:pt idx="10">
                  <c:v>Residential</c:v>
                </c:pt>
                <c:pt idx="11">
                  <c:v>Shrub Open Field</c:v>
                </c:pt>
                <c:pt idx="12">
                  <c:v>Water</c:v>
                </c:pt>
                <c:pt idx="13">
                  <c:v>Wetland</c:v>
                </c:pt>
              </c:strCache>
            </c:strRef>
          </c:cat>
          <c:val>
            <c:numRef>
              <c:f>Statistics!$C$5:$C$18</c:f>
              <c:numCache>
                <c:ptCount val="14"/>
                <c:pt idx="0">
                  <c:v>46.664</c:v>
                </c:pt>
                <c:pt idx="1">
                  <c:v>78.234</c:v>
                </c:pt>
                <c:pt idx="2">
                  <c:v>795.382</c:v>
                </c:pt>
                <c:pt idx="3">
                  <c:v>11318.325</c:v>
                </c:pt>
                <c:pt idx="4">
                  <c:v>7146.786</c:v>
                </c:pt>
                <c:pt idx="5">
                  <c:v>600.944</c:v>
                </c:pt>
                <c:pt idx="6">
                  <c:v>19.611</c:v>
                </c:pt>
                <c:pt idx="7">
                  <c:v>80.839</c:v>
                </c:pt>
                <c:pt idx="8">
                  <c:v>185.69</c:v>
                </c:pt>
                <c:pt idx="9">
                  <c:v>941.785</c:v>
                </c:pt>
                <c:pt idx="10">
                  <c:v>1375.977</c:v>
                </c:pt>
                <c:pt idx="11">
                  <c:v>703.294</c:v>
                </c:pt>
                <c:pt idx="12">
                  <c:v>22.736</c:v>
                </c:pt>
                <c:pt idx="13">
                  <c:v>32.94</c:v>
                </c:pt>
              </c:numCache>
            </c:numRef>
          </c:val>
        </c:ser>
        <c:ser>
          <c:idx val="2"/>
          <c:order val="2"/>
          <c:tx>
            <c:strRef>
              <c:f>Statistics!$D$4</c:f>
              <c:strCache>
                <c:ptCount val="1"/>
                <c:pt idx="0">
                  <c:v>Net 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Statistics!$A$5:$A$18</c:f>
              <c:strCache>
                <c:ptCount val="14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Orchards and Other Specialty Crop</c:v>
                </c:pt>
                <c:pt idx="8">
                  <c:v>Other Agricultural Land</c:v>
                </c:pt>
                <c:pt idx="9">
                  <c:v>Other Developed Area</c:v>
                </c:pt>
                <c:pt idx="10">
                  <c:v>Residential</c:v>
                </c:pt>
                <c:pt idx="11">
                  <c:v>Shrub Open Field</c:v>
                </c:pt>
                <c:pt idx="12">
                  <c:v>Water</c:v>
                </c:pt>
                <c:pt idx="13">
                  <c:v>Wetland</c:v>
                </c:pt>
              </c:strCache>
            </c:strRef>
          </c:cat>
          <c:val>
            <c:numRef>
              <c:f>Statistics!$D$5:$D$18</c:f>
              <c:numCache>
                <c:ptCount val="14"/>
                <c:pt idx="0">
                  <c:v>44.67</c:v>
                </c:pt>
                <c:pt idx="1">
                  <c:v>-46.646</c:v>
                </c:pt>
                <c:pt idx="2">
                  <c:v>400.01699999999994</c:v>
                </c:pt>
                <c:pt idx="3">
                  <c:v>-2375.813</c:v>
                </c:pt>
                <c:pt idx="4">
                  <c:v>707.8329999999996</c:v>
                </c:pt>
                <c:pt idx="5">
                  <c:v>479.84</c:v>
                </c:pt>
                <c:pt idx="6">
                  <c:v>2.9860000000000007</c:v>
                </c:pt>
                <c:pt idx="7">
                  <c:v>-28.414</c:v>
                </c:pt>
                <c:pt idx="8">
                  <c:v>71.291</c:v>
                </c:pt>
                <c:pt idx="9">
                  <c:v>215.72199999999998</c:v>
                </c:pt>
                <c:pt idx="10">
                  <c:v>901.1250000000001</c:v>
                </c:pt>
                <c:pt idx="11">
                  <c:v>-405.4910000000001</c:v>
                </c:pt>
                <c:pt idx="12">
                  <c:v>12.171000000000001</c:v>
                </c:pt>
                <c:pt idx="13">
                  <c:v>20.708999999999996</c:v>
                </c:pt>
              </c:numCache>
            </c:numRef>
          </c:val>
        </c:ser>
        <c:axId val="17078644"/>
        <c:axId val="19490069"/>
      </c:barChart>
      <c:catAx>
        <c:axId val="1707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Land Use/Cover Types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786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0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bestFit="1" customWidth="1"/>
    <col min="2" max="2" width="9.421875" style="1" customWidth="1"/>
  </cols>
  <sheetData>
    <row r="1" spans="1:2" s="10" customFormat="1" ht="12.75">
      <c r="A1" s="3" t="s">
        <v>32</v>
      </c>
      <c r="B1" s="4" t="s">
        <v>33</v>
      </c>
    </row>
    <row r="2" spans="1:2" ht="12.75">
      <c r="A2" s="11" t="s">
        <v>24</v>
      </c>
      <c r="B2" s="11">
        <v>3963.463</v>
      </c>
    </row>
    <row r="3" spans="1:2" ht="12.75">
      <c r="A3" s="11" t="s">
        <v>25</v>
      </c>
      <c r="B3" s="11">
        <v>2308.165</v>
      </c>
    </row>
    <row r="4" spans="1:2" ht="12.75">
      <c r="A4" s="11" t="s">
        <v>26</v>
      </c>
      <c r="B4" s="11">
        <v>3672.195</v>
      </c>
    </row>
    <row r="5" spans="1:2" ht="12.75">
      <c r="A5" s="11" t="s">
        <v>27</v>
      </c>
      <c r="B5" s="11">
        <v>2277.76</v>
      </c>
    </row>
    <row r="6" spans="1:2" ht="12.75">
      <c r="A6" s="11" t="s">
        <v>28</v>
      </c>
      <c r="B6" s="11">
        <v>3071.703</v>
      </c>
    </row>
    <row r="7" spans="1:2" ht="12.75">
      <c r="A7" s="11" t="s">
        <v>29</v>
      </c>
      <c r="B7" s="11">
        <v>6464.544</v>
      </c>
    </row>
    <row r="8" spans="1:2" ht="12.75">
      <c r="A8" s="11" t="s">
        <v>30</v>
      </c>
      <c r="B8" s="11">
        <v>809.464</v>
      </c>
    </row>
    <row r="9" spans="1:2" ht="12.75">
      <c r="A9" s="11" t="s">
        <v>31</v>
      </c>
      <c r="B9" s="11">
        <v>783.773</v>
      </c>
    </row>
    <row r="10" spans="1:2" ht="12.75">
      <c r="A10" s="11"/>
      <c r="B10" s="11">
        <f>SUM(B2:B9)</f>
        <v>23351.067000000003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7"/>
  <sheetViews>
    <sheetView workbookViewId="0" topLeftCell="A1">
      <selection activeCell="A1" sqref="A1"/>
    </sheetView>
  </sheetViews>
  <sheetFormatPr defaultColWidth="9.140625" defaultRowHeight="12.75"/>
  <cols>
    <col min="1" max="1" width="50.140625" style="1" customWidth="1"/>
    <col min="2" max="2" width="9.00390625" style="1" customWidth="1"/>
  </cols>
  <sheetData>
    <row r="1" spans="1:2" s="10" customFormat="1" ht="12.75">
      <c r="A1" s="3" t="s">
        <v>34</v>
      </c>
      <c r="B1" s="4" t="s">
        <v>33</v>
      </c>
    </row>
    <row r="2" spans="1:2" ht="12.75">
      <c r="A2" s="11" t="s">
        <v>19</v>
      </c>
      <c r="B2" s="11">
        <v>3356.926</v>
      </c>
    </row>
    <row r="3" spans="1:2" ht="12.75">
      <c r="A3" s="11" t="s">
        <v>20</v>
      </c>
      <c r="B3" s="11">
        <v>7330.096</v>
      </c>
    </row>
    <row r="4" spans="1:2" ht="12.75">
      <c r="A4" s="11" t="s">
        <v>21</v>
      </c>
      <c r="B4" s="11">
        <v>6.731</v>
      </c>
    </row>
    <row r="5" spans="1:2" ht="12.75">
      <c r="A5" s="11" t="s">
        <v>22</v>
      </c>
      <c r="B5" s="11">
        <v>177.188</v>
      </c>
    </row>
    <row r="6" spans="1:2" ht="12.75">
      <c r="A6" s="11" t="s">
        <v>23</v>
      </c>
      <c r="B6" s="11">
        <v>12480.381</v>
      </c>
    </row>
    <row r="7" spans="1:2" ht="12.75">
      <c r="A7" s="11"/>
      <c r="B7" s="11">
        <f>SUM(B2:B6)</f>
        <v>23351.322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9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2.57421875" style="0" bestFit="1" customWidth="1"/>
    <col min="2" max="3" width="6.00390625" style="1" bestFit="1" customWidth="1"/>
    <col min="4" max="4" width="11.57421875" style="1" bestFit="1" customWidth="1"/>
    <col min="5" max="5" width="15.7109375" style="2" bestFit="1" customWidth="1"/>
  </cols>
  <sheetData>
    <row r="1" ht="12.75">
      <c r="B1" s="6" t="s">
        <v>17</v>
      </c>
    </row>
    <row r="2" ht="12.75">
      <c r="B2" s="6" t="s">
        <v>18</v>
      </c>
    </row>
    <row r="4" spans="1:5" ht="12.75">
      <c r="A4" s="3" t="s">
        <v>14</v>
      </c>
      <c r="B4" s="4">
        <v>1978</v>
      </c>
      <c r="C4" s="4">
        <v>1998</v>
      </c>
      <c r="D4" s="4" t="s">
        <v>15</v>
      </c>
      <c r="E4" s="5" t="s">
        <v>16</v>
      </c>
    </row>
    <row r="5" spans="1:5" ht="12.75">
      <c r="A5" s="7" t="s">
        <v>0</v>
      </c>
      <c r="B5" s="8">
        <v>1.994</v>
      </c>
      <c r="C5" s="8">
        <v>46.664</v>
      </c>
      <c r="D5" s="8">
        <f>C5-B5</f>
        <v>44.67</v>
      </c>
      <c r="E5" s="9">
        <f>D5/B5*100</f>
        <v>2240.220661985958</v>
      </c>
    </row>
    <row r="6" spans="1:5" ht="12.75">
      <c r="A6" s="7" t="s">
        <v>1</v>
      </c>
      <c r="B6" s="8">
        <v>124.88</v>
      </c>
      <c r="C6" s="8">
        <v>78.234</v>
      </c>
      <c r="D6" s="8">
        <f aca="true" t="shared" si="0" ref="D6:D18">C6-B6</f>
        <v>-46.646</v>
      </c>
      <c r="E6" s="9">
        <f aca="true" t="shared" si="1" ref="E6:E18">D6/B6*100</f>
        <v>-37.35265855221012</v>
      </c>
    </row>
    <row r="7" spans="1:5" ht="12.75">
      <c r="A7" s="7" t="s">
        <v>2</v>
      </c>
      <c r="B7" s="8">
        <v>395.365</v>
      </c>
      <c r="C7" s="8">
        <v>795.382</v>
      </c>
      <c r="D7" s="8">
        <f t="shared" si="0"/>
        <v>400.01699999999994</v>
      </c>
      <c r="E7" s="9">
        <f t="shared" si="1"/>
        <v>101.1766342493645</v>
      </c>
    </row>
    <row r="8" spans="1:5" ht="12.75">
      <c r="A8" s="7" t="s">
        <v>3</v>
      </c>
      <c r="B8" s="8">
        <v>13694.138</v>
      </c>
      <c r="C8" s="8">
        <v>11318.325</v>
      </c>
      <c r="D8" s="8">
        <f t="shared" si="0"/>
        <v>-2375.813</v>
      </c>
      <c r="E8" s="9">
        <f t="shared" si="1"/>
        <v>-17.349124128879087</v>
      </c>
    </row>
    <row r="9" spans="1:5" ht="12.75">
      <c r="A9" s="7" t="s">
        <v>4</v>
      </c>
      <c r="B9" s="8">
        <v>6438.953</v>
      </c>
      <c r="C9" s="8">
        <v>7146.786</v>
      </c>
      <c r="D9" s="8">
        <f t="shared" si="0"/>
        <v>707.8329999999996</v>
      </c>
      <c r="E9" s="9">
        <f t="shared" si="1"/>
        <v>10.99298286538199</v>
      </c>
    </row>
    <row r="10" spans="1:5" ht="12.75">
      <c r="A10" s="7" t="s">
        <v>5</v>
      </c>
      <c r="B10" s="8">
        <v>121.104</v>
      </c>
      <c r="C10" s="8">
        <v>600.944</v>
      </c>
      <c r="D10" s="8">
        <f t="shared" si="0"/>
        <v>479.84</v>
      </c>
      <c r="E10" s="9">
        <f t="shared" si="1"/>
        <v>396.2214295151275</v>
      </c>
    </row>
    <row r="11" spans="1:5" ht="12.75">
      <c r="A11" s="7" t="s">
        <v>6</v>
      </c>
      <c r="B11" s="8">
        <v>16.625</v>
      </c>
      <c r="C11" s="8">
        <v>19.611</v>
      </c>
      <c r="D11" s="8">
        <f t="shared" si="0"/>
        <v>2.9860000000000007</v>
      </c>
      <c r="E11" s="9">
        <f t="shared" si="1"/>
        <v>17.960902255639102</v>
      </c>
    </row>
    <row r="12" spans="1:5" ht="12.75">
      <c r="A12" s="7" t="s">
        <v>7</v>
      </c>
      <c r="B12" s="8">
        <v>109.253</v>
      </c>
      <c r="C12" s="8">
        <v>80.839</v>
      </c>
      <c r="D12" s="8">
        <f t="shared" si="0"/>
        <v>-28.414</v>
      </c>
      <c r="E12" s="9">
        <f t="shared" si="1"/>
        <v>-26.007523820856175</v>
      </c>
    </row>
    <row r="13" spans="1:5" ht="12.75">
      <c r="A13" s="7" t="s">
        <v>8</v>
      </c>
      <c r="B13" s="8">
        <v>114.399</v>
      </c>
      <c r="C13" s="8">
        <v>185.69</v>
      </c>
      <c r="D13" s="8">
        <f t="shared" si="0"/>
        <v>71.291</v>
      </c>
      <c r="E13" s="9">
        <f t="shared" si="1"/>
        <v>62.31785242877997</v>
      </c>
    </row>
    <row r="14" spans="1:5" ht="12.75">
      <c r="A14" s="7" t="s">
        <v>9</v>
      </c>
      <c r="B14" s="8">
        <v>726.063</v>
      </c>
      <c r="C14" s="8">
        <v>941.785</v>
      </c>
      <c r="D14" s="8">
        <f t="shared" si="0"/>
        <v>215.72199999999998</v>
      </c>
      <c r="E14" s="9">
        <f t="shared" si="1"/>
        <v>29.711195860414314</v>
      </c>
    </row>
    <row r="15" spans="1:5" ht="12.75">
      <c r="A15" s="7" t="s">
        <v>10</v>
      </c>
      <c r="B15" s="8">
        <v>474.852</v>
      </c>
      <c r="C15" s="8">
        <v>1375.977</v>
      </c>
      <c r="D15" s="8">
        <f t="shared" si="0"/>
        <v>901.1250000000001</v>
      </c>
      <c r="E15" s="9">
        <f t="shared" si="1"/>
        <v>189.7696545449951</v>
      </c>
    </row>
    <row r="16" spans="1:5" ht="12.75">
      <c r="A16" s="7" t="s">
        <v>11</v>
      </c>
      <c r="B16" s="8">
        <v>1108.785</v>
      </c>
      <c r="C16" s="8">
        <v>703.294</v>
      </c>
      <c r="D16" s="8">
        <f t="shared" si="0"/>
        <v>-405.4910000000001</v>
      </c>
      <c r="E16" s="9">
        <f t="shared" si="1"/>
        <v>-36.570750866939946</v>
      </c>
    </row>
    <row r="17" spans="1:5" ht="12.75">
      <c r="A17" s="7" t="s">
        <v>12</v>
      </c>
      <c r="B17" s="8">
        <v>10.565</v>
      </c>
      <c r="C17" s="8">
        <v>22.736</v>
      </c>
      <c r="D17" s="8">
        <f t="shared" si="0"/>
        <v>12.171000000000001</v>
      </c>
      <c r="E17" s="9">
        <f t="shared" si="1"/>
        <v>115.20113582584005</v>
      </c>
    </row>
    <row r="18" spans="1:5" ht="12.75">
      <c r="A18" s="7" t="s">
        <v>13</v>
      </c>
      <c r="B18" s="8">
        <v>12.231</v>
      </c>
      <c r="C18" s="8">
        <v>32.94</v>
      </c>
      <c r="D18" s="8">
        <f t="shared" si="0"/>
        <v>20.708999999999996</v>
      </c>
      <c r="E18" s="9">
        <f t="shared" si="1"/>
        <v>169.3156732891832</v>
      </c>
    </row>
    <row r="19" spans="1:5" ht="12.75">
      <c r="A19" s="7" t="s">
        <v>40</v>
      </c>
      <c r="B19" s="8">
        <f>SUM(B5:B18)</f>
        <v>23349.207</v>
      </c>
      <c r="C19" s="8">
        <f>SUM(C5:C18)</f>
        <v>23349.207000000002</v>
      </c>
      <c r="D19" s="8"/>
      <c r="E19" s="9"/>
    </row>
    <row r="22" spans="1:3" ht="12.75">
      <c r="A22" t="s">
        <v>35</v>
      </c>
      <c r="B22">
        <v>1334</v>
      </c>
      <c r="C22"/>
    </row>
    <row r="23" spans="1:3" ht="12.75">
      <c r="A23" t="s">
        <v>36</v>
      </c>
      <c r="B23">
        <v>2552</v>
      </c>
      <c r="C23"/>
    </row>
    <row r="24" spans="1:3" ht="12.75">
      <c r="A24" t="s">
        <v>16</v>
      </c>
      <c r="B24" s="1">
        <f>((B23-B22)/B22)*100</f>
        <v>91.30434782608695</v>
      </c>
      <c r="C24"/>
    </row>
    <row r="25" spans="2:4" ht="12.75">
      <c r="B25"/>
      <c r="C25"/>
      <c r="D25" s="1" t="s">
        <v>37</v>
      </c>
    </row>
    <row r="26" spans="1:4" ht="12.75">
      <c r="A26" t="s">
        <v>38</v>
      </c>
      <c r="B26">
        <v>1521</v>
      </c>
      <c r="C26"/>
      <c r="D26" s="12">
        <f>B24/B28</f>
        <v>14.618306636155607</v>
      </c>
    </row>
    <row r="27" spans="1:3" ht="12.75">
      <c r="A27" t="s">
        <v>39</v>
      </c>
      <c r="B27">
        <v>1616</v>
      </c>
      <c r="C27"/>
    </row>
    <row r="28" spans="1:3" ht="12.75">
      <c r="A28" t="s">
        <v>16</v>
      </c>
      <c r="B28" s="1">
        <f>((B27-B26)/B26)*100</f>
        <v>6.245890861275476</v>
      </c>
      <c r="C28"/>
    </row>
    <row r="29" spans="2:3" ht="12.75">
      <c r="B29"/>
      <c r="C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Denning</dc:creator>
  <cp:keywords/>
  <dc:description/>
  <cp:lastModifiedBy>Rod Denning</cp:lastModifiedBy>
  <cp:lastPrinted>2002-09-19T13:48:16Z</cp:lastPrinted>
  <dcterms:created xsi:type="dcterms:W3CDTF">2002-04-10T18:22:07Z</dcterms:created>
  <dcterms:modified xsi:type="dcterms:W3CDTF">2003-12-04T16:17:42Z</dcterms:modified>
  <cp:category/>
  <cp:version/>
  <cp:contentType/>
  <cp:contentStatus/>
</cp:coreProperties>
</file>